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fon036\Documents\physiome_curation_work\BG_models\BG_Kr_Channel\parameter_finder\data\"/>
    </mc:Choice>
  </mc:AlternateContent>
  <bookViews>
    <workbookView xWindow="0" yWindow="0" windowWidth="14265" windowHeight="4695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3" l="1"/>
  <c r="D48" i="3"/>
  <c r="D40" i="3"/>
  <c r="D59" i="3"/>
  <c r="F28" i="3"/>
  <c r="E28" i="3"/>
  <c r="E17" i="3"/>
  <c r="F17" i="3"/>
  <c r="C24" i="1" l="1"/>
  <c r="D24" i="1"/>
  <c r="E24" i="1"/>
  <c r="F24" i="1"/>
  <c r="G24" i="1"/>
  <c r="H24" i="1"/>
  <c r="C25" i="1"/>
  <c r="D25" i="1"/>
  <c r="E25" i="1"/>
  <c r="F25" i="1"/>
  <c r="G25" i="1"/>
  <c r="H25" i="1"/>
  <c r="C26" i="1"/>
  <c r="D26" i="1"/>
  <c r="E26" i="1"/>
  <c r="F26" i="1"/>
  <c r="G26" i="1"/>
  <c r="H26" i="1"/>
  <c r="C27" i="1"/>
  <c r="D27" i="1"/>
  <c r="E27" i="1"/>
  <c r="F27" i="1"/>
  <c r="G27" i="1"/>
  <c r="H27" i="1"/>
  <c r="C28" i="1"/>
  <c r="D28" i="1"/>
  <c r="E28" i="1"/>
  <c r="F28" i="1"/>
  <c r="G28" i="1"/>
  <c r="H28" i="1"/>
  <c r="C29" i="1"/>
  <c r="D29" i="1"/>
  <c r="E29" i="1"/>
  <c r="F29" i="1"/>
  <c r="G29" i="1"/>
  <c r="H29" i="1"/>
  <c r="D23" i="1"/>
  <c r="E23" i="1"/>
  <c r="F23" i="1"/>
  <c r="G23" i="1"/>
  <c r="H23" i="1"/>
  <c r="C23" i="1"/>
</calcChain>
</file>

<file path=xl/sharedStrings.xml><?xml version="1.0" encoding="utf-8"?>
<sst xmlns="http://schemas.openxmlformats.org/spreadsheetml/2006/main" count="159" uniqueCount="60">
  <si>
    <t>C3</t>
  </si>
  <si>
    <t>C2</t>
  </si>
  <si>
    <t>C1</t>
  </si>
  <si>
    <t>O</t>
  </si>
  <si>
    <t>rC3</t>
  </si>
  <si>
    <t>rC2</t>
  </si>
  <si>
    <t>rC1</t>
  </si>
  <si>
    <t>species (mol)</t>
  </si>
  <si>
    <t>ghk</t>
  </si>
  <si>
    <t>reaction (v)</t>
  </si>
  <si>
    <t>FORWARD</t>
  </si>
  <si>
    <t>REVERSE</t>
  </si>
  <si>
    <t>NET</t>
  </si>
  <si>
    <t>K</t>
  </si>
  <si>
    <t>kappa</t>
  </si>
  <si>
    <t>each gate variable has one K value</t>
  </si>
  <si>
    <t>each reaction has one kappa value</t>
  </si>
  <si>
    <t>name</t>
  </si>
  <si>
    <t>state</t>
  </si>
  <si>
    <t>kf</t>
  </si>
  <si>
    <t>zf</t>
  </si>
  <si>
    <t>kr</t>
  </si>
  <si>
    <t>zr</t>
  </si>
  <si>
    <t>rc3</t>
  </si>
  <si>
    <t>rc2</t>
  </si>
  <si>
    <t>rc1</t>
  </si>
  <si>
    <t>PSO</t>
  </si>
  <si>
    <t>varies</t>
  </si>
  <si>
    <t>detailed balance</t>
  </si>
  <si>
    <t xml:space="preserve">kr_b2 </t>
  </si>
  <si>
    <t>using lsqcurvefit</t>
  </si>
  <si>
    <t>zr_b2</t>
  </si>
  <si>
    <t>kinetic alpha/beta</t>
  </si>
  <si>
    <t>BG fit alpha/beta</t>
  </si>
  <si>
    <t>alpha_kf</t>
  </si>
  <si>
    <t>alpha_zf</t>
  </si>
  <si>
    <t>beta_kr</t>
  </si>
  <si>
    <t>beta_zr</t>
  </si>
  <si>
    <t>check kr and zr for beta_2</t>
  </si>
  <si>
    <t>kr_b2 by considering no exp(zFV/RT) in kr and kf terms</t>
  </si>
  <si>
    <t>kr_b2 by only considering kf and kr (no exp(zFV/RT))</t>
  </si>
  <si>
    <t>kr_b2 by considering k: all z = 1</t>
  </si>
  <si>
    <t>from z = 1 and lsqcurefit (not PSO) for k</t>
  </si>
  <si>
    <t>check kr_b2</t>
  </si>
  <si>
    <t>another solution</t>
  </si>
  <si>
    <t>from z = 1 for kf and z=-1 for kr</t>
  </si>
  <si>
    <t xml:space="preserve">zf </t>
  </si>
  <si>
    <t>diff/zero_est</t>
  </si>
  <si>
    <t xml:space="preserve">key: CHECKED </t>
  </si>
  <si>
    <t>rC1I</t>
  </si>
  <si>
    <t>rOI</t>
  </si>
  <si>
    <t>I</t>
  </si>
  <si>
    <t>C1I</t>
  </si>
  <si>
    <t>Ki</t>
  </si>
  <si>
    <t>Ko</t>
  </si>
  <si>
    <t>ID</t>
  </si>
  <si>
    <t>reaction</t>
  </si>
  <si>
    <t>UNKNOWN BETA</t>
  </si>
  <si>
    <t>rc1I</t>
  </si>
  <si>
    <t>GHK K/kappa where Ki and Ko are equal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</si>
</sst>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7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  <fill>
      <patternFill patternType="solid">
        <fgColor theme="8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</cellStyleXfs>
  <cellXfs count="13">
    <xf numFmtId="0" fontId="0" fillId="0" borderId="0" xfId="0"/>
    <xf numFmtId="0" fontId="0" fillId="5" borderId="0" xfId="0" applyFill="1"/>
    <xf numFmtId="11" fontId="0" fillId="0" borderId="0" xfId="0" applyNumberFormat="1"/>
    <xf numFmtId="0" fontId="3" fillId="4" borderId="0" xfId="3"/>
    <xf numFmtId="0" fontId="0" fillId="0" borderId="1" xfId="0" applyBorder="1"/>
    <xf numFmtId="0" fontId="0" fillId="0" borderId="0" xfId="0" applyAlignment="1">
      <alignment wrapText="1"/>
    </xf>
    <xf numFmtId="0" fontId="1" fillId="2" borderId="0" xfId="1"/>
    <xf numFmtId="0" fontId="4" fillId="3" borderId="0" xfId="2" applyFont="1"/>
    <xf numFmtId="0" fontId="0" fillId="0" borderId="2" xfId="0" applyBorder="1"/>
    <xf numFmtId="11" fontId="0" fillId="0" borderId="2" xfId="0" applyNumberFormat="1" applyBorder="1"/>
    <xf numFmtId="0" fontId="0" fillId="0" borderId="0" xfId="0" applyAlignment="1">
      <alignment vertical="center" wrapText="1"/>
    </xf>
    <xf numFmtId="0" fontId="3" fillId="6" borderId="2" xfId="4" applyBorder="1"/>
    <xf numFmtId="0" fontId="0" fillId="0" borderId="0" xfId="0" applyAlignment="1">
      <alignment horizontal="center"/>
    </xf>
  </cellXfs>
  <cellStyles count="5">
    <cellStyle name="Accent1" xfId="3" builtinId="29"/>
    <cellStyle name="Accent5" xfId="4" builtinId="45"/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I2" sqref="I2:I6"/>
    </sheetView>
  </sheetViews>
  <sheetFormatPr defaultRowHeight="15" x14ac:dyDescent="0.25"/>
  <sheetData>
    <row r="1" spans="1:8" x14ac:dyDescent="0.25">
      <c r="A1" t="s">
        <v>11</v>
      </c>
      <c r="C1" s="12" t="s">
        <v>9</v>
      </c>
      <c r="D1" s="12"/>
      <c r="E1" s="12"/>
      <c r="F1" s="12"/>
      <c r="G1" s="12"/>
      <c r="H1" s="12"/>
    </row>
    <row r="2" spans="1:8" x14ac:dyDescent="0.25">
      <c r="C2" t="s">
        <v>8</v>
      </c>
      <c r="D2" t="s">
        <v>4</v>
      </c>
      <c r="E2" t="s">
        <v>5</v>
      </c>
      <c r="F2" t="s">
        <v>6</v>
      </c>
      <c r="G2" t="s">
        <v>49</v>
      </c>
      <c r="H2" t="s">
        <v>50</v>
      </c>
    </row>
    <row r="3" spans="1:8" ht="15" customHeight="1" x14ac:dyDescent="0.25">
      <c r="A3" s="10" t="s">
        <v>7</v>
      </c>
      <c r="B3" t="s">
        <v>53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</row>
    <row r="4" spans="1:8" x14ac:dyDescent="0.25">
      <c r="A4" s="10"/>
      <c r="B4" t="s">
        <v>54</v>
      </c>
      <c r="C4">
        <v>1</v>
      </c>
      <c r="D4">
        <v>0</v>
      </c>
      <c r="E4">
        <v>0</v>
      </c>
      <c r="F4">
        <v>0</v>
      </c>
      <c r="G4">
        <v>0</v>
      </c>
      <c r="H4">
        <v>0</v>
      </c>
    </row>
    <row r="5" spans="1:8" x14ac:dyDescent="0.25">
      <c r="A5" s="10"/>
      <c r="B5" t="s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</row>
    <row r="6" spans="1:8" x14ac:dyDescent="0.25">
      <c r="A6" s="10"/>
      <c r="B6" t="s">
        <v>1</v>
      </c>
      <c r="C6">
        <v>0</v>
      </c>
      <c r="D6">
        <v>1</v>
      </c>
      <c r="E6">
        <v>0</v>
      </c>
      <c r="F6">
        <v>0</v>
      </c>
      <c r="G6">
        <v>0</v>
      </c>
      <c r="H6">
        <v>0</v>
      </c>
    </row>
    <row r="7" spans="1:8" x14ac:dyDescent="0.25">
      <c r="A7" s="10"/>
      <c r="B7" t="s">
        <v>2</v>
      </c>
      <c r="C7">
        <v>0</v>
      </c>
      <c r="D7">
        <v>0</v>
      </c>
      <c r="E7">
        <v>1</v>
      </c>
      <c r="F7">
        <v>0</v>
      </c>
      <c r="G7">
        <v>0</v>
      </c>
      <c r="H7">
        <v>0</v>
      </c>
    </row>
    <row r="8" spans="1:8" x14ac:dyDescent="0.25">
      <c r="A8" s="10"/>
      <c r="B8" t="s">
        <v>3</v>
      </c>
      <c r="C8" s="1">
        <v>0</v>
      </c>
      <c r="D8">
        <v>0</v>
      </c>
      <c r="E8">
        <v>0</v>
      </c>
      <c r="F8">
        <v>1</v>
      </c>
      <c r="G8">
        <v>0</v>
      </c>
      <c r="H8">
        <v>0</v>
      </c>
    </row>
    <row r="9" spans="1:8" x14ac:dyDescent="0.25">
      <c r="A9" s="10"/>
      <c r="B9" t="s">
        <v>51</v>
      </c>
      <c r="C9">
        <v>0</v>
      </c>
      <c r="D9">
        <v>0</v>
      </c>
      <c r="E9">
        <v>0</v>
      </c>
      <c r="F9">
        <v>0</v>
      </c>
      <c r="G9">
        <v>1</v>
      </c>
      <c r="H9">
        <v>1</v>
      </c>
    </row>
    <row r="11" spans="1:8" x14ac:dyDescent="0.25">
      <c r="A11" t="s">
        <v>10</v>
      </c>
      <c r="C11" s="12" t="s">
        <v>9</v>
      </c>
      <c r="D11" s="12"/>
      <c r="E11" s="12"/>
      <c r="F11" s="12"/>
      <c r="G11" s="12"/>
      <c r="H11" s="12"/>
    </row>
    <row r="12" spans="1:8" x14ac:dyDescent="0.25">
      <c r="C12" t="s">
        <v>8</v>
      </c>
      <c r="D12" t="s">
        <v>4</v>
      </c>
      <c r="E12" t="s">
        <v>5</v>
      </c>
      <c r="F12" t="s">
        <v>6</v>
      </c>
      <c r="G12" t="s">
        <v>49</v>
      </c>
      <c r="H12" t="s">
        <v>50</v>
      </c>
    </row>
    <row r="13" spans="1:8" ht="15" customHeight="1" x14ac:dyDescent="0.25">
      <c r="A13" s="10" t="s">
        <v>7</v>
      </c>
      <c r="B13" t="s">
        <v>53</v>
      </c>
      <c r="C13">
        <v>1</v>
      </c>
      <c r="D13">
        <v>0</v>
      </c>
      <c r="E13">
        <v>0</v>
      </c>
      <c r="F13">
        <v>0</v>
      </c>
      <c r="G13">
        <v>0</v>
      </c>
      <c r="H13">
        <v>0</v>
      </c>
    </row>
    <row r="14" spans="1:8" x14ac:dyDescent="0.25">
      <c r="A14" s="10"/>
      <c r="B14" t="s">
        <v>54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</row>
    <row r="15" spans="1:8" x14ac:dyDescent="0.25">
      <c r="A15" s="10"/>
      <c r="B15" t="s">
        <v>0</v>
      </c>
      <c r="C15">
        <v>0</v>
      </c>
      <c r="D15">
        <v>1</v>
      </c>
      <c r="E15">
        <v>0</v>
      </c>
      <c r="F15">
        <v>0</v>
      </c>
      <c r="G15">
        <v>0</v>
      </c>
      <c r="H15">
        <v>0</v>
      </c>
    </row>
    <row r="16" spans="1:8" x14ac:dyDescent="0.25">
      <c r="A16" s="10"/>
      <c r="B16" t="s">
        <v>1</v>
      </c>
      <c r="C16">
        <v>0</v>
      </c>
      <c r="D16">
        <v>0</v>
      </c>
      <c r="E16">
        <v>1</v>
      </c>
      <c r="F16">
        <v>0</v>
      </c>
      <c r="G16">
        <v>0</v>
      </c>
      <c r="H16">
        <v>0</v>
      </c>
    </row>
    <row r="17" spans="1:8" x14ac:dyDescent="0.25">
      <c r="A17" s="10"/>
      <c r="B17" t="s">
        <v>2</v>
      </c>
      <c r="C17">
        <v>0</v>
      </c>
      <c r="D17">
        <v>0</v>
      </c>
      <c r="E17">
        <v>0</v>
      </c>
      <c r="F17">
        <v>1</v>
      </c>
      <c r="G17">
        <v>1</v>
      </c>
      <c r="H17">
        <v>0</v>
      </c>
    </row>
    <row r="18" spans="1:8" x14ac:dyDescent="0.25">
      <c r="A18" s="10"/>
      <c r="B18" t="s">
        <v>3</v>
      </c>
      <c r="C18">
        <v>0</v>
      </c>
      <c r="D18">
        <v>0</v>
      </c>
      <c r="E18">
        <v>0</v>
      </c>
      <c r="F18">
        <v>0</v>
      </c>
      <c r="G18">
        <v>0</v>
      </c>
      <c r="H18">
        <v>1</v>
      </c>
    </row>
    <row r="19" spans="1:8" x14ac:dyDescent="0.25">
      <c r="A19" s="10"/>
      <c r="B19" t="s">
        <v>51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</row>
    <row r="21" spans="1:8" x14ac:dyDescent="0.25">
      <c r="A21" t="s">
        <v>12</v>
      </c>
      <c r="C21" s="12" t="s">
        <v>9</v>
      </c>
      <c r="D21" s="12"/>
      <c r="E21" s="12"/>
      <c r="F21" s="12"/>
      <c r="G21" s="12"/>
      <c r="H21" s="12"/>
    </row>
    <row r="22" spans="1:8" x14ac:dyDescent="0.25">
      <c r="C22" t="s">
        <v>8</v>
      </c>
      <c r="D22" t="s">
        <v>4</v>
      </c>
      <c r="E22" t="s">
        <v>5</v>
      </c>
      <c r="F22" t="s">
        <v>6</v>
      </c>
      <c r="G22" t="s">
        <v>49</v>
      </c>
      <c r="H22" t="s">
        <v>50</v>
      </c>
    </row>
    <row r="23" spans="1:8" ht="15" customHeight="1" x14ac:dyDescent="0.25">
      <c r="A23" s="10" t="s">
        <v>7</v>
      </c>
      <c r="B23" t="s">
        <v>53</v>
      </c>
      <c r="C23">
        <f t="shared" ref="C23:H29" si="0">C3-C13</f>
        <v>-1</v>
      </c>
      <c r="D23">
        <f t="shared" si="0"/>
        <v>0</v>
      </c>
      <c r="E23">
        <f t="shared" si="0"/>
        <v>0</v>
      </c>
      <c r="F23">
        <f t="shared" si="0"/>
        <v>0</v>
      </c>
      <c r="G23">
        <f t="shared" si="0"/>
        <v>0</v>
      </c>
      <c r="H23">
        <f t="shared" si="0"/>
        <v>0</v>
      </c>
    </row>
    <row r="24" spans="1:8" x14ac:dyDescent="0.25">
      <c r="A24" s="10"/>
      <c r="B24" t="s">
        <v>54</v>
      </c>
      <c r="C24">
        <f t="shared" si="0"/>
        <v>1</v>
      </c>
      <c r="D24">
        <f t="shared" si="0"/>
        <v>0</v>
      </c>
      <c r="E24">
        <f t="shared" si="0"/>
        <v>0</v>
      </c>
      <c r="F24">
        <f t="shared" si="0"/>
        <v>0</v>
      </c>
      <c r="G24">
        <f t="shared" si="0"/>
        <v>0</v>
      </c>
      <c r="H24">
        <f t="shared" si="0"/>
        <v>0</v>
      </c>
    </row>
    <row r="25" spans="1:8" x14ac:dyDescent="0.25">
      <c r="A25" s="10"/>
      <c r="B25" t="s">
        <v>0</v>
      </c>
      <c r="C25">
        <f t="shared" si="0"/>
        <v>0</v>
      </c>
      <c r="D25">
        <f t="shared" si="0"/>
        <v>-1</v>
      </c>
      <c r="E25">
        <f t="shared" si="0"/>
        <v>0</v>
      </c>
      <c r="F25">
        <f t="shared" si="0"/>
        <v>0</v>
      </c>
      <c r="G25">
        <f t="shared" si="0"/>
        <v>0</v>
      </c>
      <c r="H25">
        <f t="shared" si="0"/>
        <v>0</v>
      </c>
    </row>
    <row r="26" spans="1:8" x14ac:dyDescent="0.25">
      <c r="A26" s="10"/>
      <c r="B26" t="s">
        <v>1</v>
      </c>
      <c r="C26">
        <f t="shared" si="0"/>
        <v>0</v>
      </c>
      <c r="D26">
        <f t="shared" si="0"/>
        <v>1</v>
      </c>
      <c r="E26">
        <f t="shared" si="0"/>
        <v>-1</v>
      </c>
      <c r="F26">
        <f t="shared" si="0"/>
        <v>0</v>
      </c>
      <c r="G26">
        <f t="shared" si="0"/>
        <v>0</v>
      </c>
      <c r="H26">
        <f t="shared" si="0"/>
        <v>0</v>
      </c>
    </row>
    <row r="27" spans="1:8" x14ac:dyDescent="0.25">
      <c r="A27" s="10"/>
      <c r="B27" t="s">
        <v>2</v>
      </c>
      <c r="C27">
        <f t="shared" si="0"/>
        <v>0</v>
      </c>
      <c r="D27">
        <f t="shared" si="0"/>
        <v>0</v>
      </c>
      <c r="E27">
        <f t="shared" si="0"/>
        <v>1</v>
      </c>
      <c r="F27">
        <f t="shared" si="0"/>
        <v>-1</v>
      </c>
      <c r="G27">
        <f t="shared" si="0"/>
        <v>-1</v>
      </c>
      <c r="H27">
        <f t="shared" si="0"/>
        <v>0</v>
      </c>
    </row>
    <row r="28" spans="1:8" x14ac:dyDescent="0.25">
      <c r="A28" s="10"/>
      <c r="B28" t="s">
        <v>3</v>
      </c>
      <c r="C28">
        <f t="shared" si="0"/>
        <v>0</v>
      </c>
      <c r="D28">
        <f t="shared" si="0"/>
        <v>0</v>
      </c>
      <c r="E28">
        <f t="shared" si="0"/>
        <v>0</v>
      </c>
      <c r="F28">
        <f t="shared" si="0"/>
        <v>1</v>
      </c>
      <c r="G28">
        <f t="shared" si="0"/>
        <v>0</v>
      </c>
      <c r="H28">
        <f t="shared" si="0"/>
        <v>-1</v>
      </c>
    </row>
    <row r="29" spans="1:8" x14ac:dyDescent="0.25">
      <c r="A29" s="10"/>
      <c r="B29" t="s">
        <v>51</v>
      </c>
      <c r="C29">
        <f t="shared" si="0"/>
        <v>0</v>
      </c>
      <c r="D29">
        <f t="shared" si="0"/>
        <v>0</v>
      </c>
      <c r="E29">
        <f t="shared" si="0"/>
        <v>0</v>
      </c>
      <c r="F29">
        <f t="shared" si="0"/>
        <v>0</v>
      </c>
      <c r="G29">
        <f t="shared" si="0"/>
        <v>1</v>
      </c>
      <c r="H29">
        <f t="shared" si="0"/>
        <v>1</v>
      </c>
    </row>
    <row r="34" spans="2:4" x14ac:dyDescent="0.25">
      <c r="B34" t="s">
        <v>56</v>
      </c>
      <c r="C34" t="s">
        <v>55</v>
      </c>
    </row>
    <row r="35" spans="2:4" x14ac:dyDescent="0.25">
      <c r="B35" t="s">
        <v>4</v>
      </c>
      <c r="C35">
        <v>1</v>
      </c>
    </row>
    <row r="36" spans="2:4" x14ac:dyDescent="0.25">
      <c r="B36" t="s">
        <v>5</v>
      </c>
      <c r="C36">
        <v>2</v>
      </c>
    </row>
    <row r="37" spans="2:4" x14ac:dyDescent="0.25">
      <c r="B37" t="s">
        <v>6</v>
      </c>
      <c r="C37">
        <v>3</v>
      </c>
    </row>
    <row r="38" spans="2:4" x14ac:dyDescent="0.25">
      <c r="B38" t="s">
        <v>49</v>
      </c>
      <c r="C38">
        <v>5</v>
      </c>
      <c r="D38" t="s">
        <v>57</v>
      </c>
    </row>
    <row r="39" spans="2:4" x14ac:dyDescent="0.25">
      <c r="B39" t="s">
        <v>50</v>
      </c>
      <c r="C39">
        <v>4</v>
      </c>
    </row>
  </sheetData>
  <mergeCells count="3">
    <mergeCell ref="C1:H1"/>
    <mergeCell ref="C11:H11"/>
    <mergeCell ref="C21:H2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Y149"/>
  <sheetViews>
    <sheetView topLeftCell="A13" workbookViewId="0">
      <selection activeCell="D38" sqref="D38"/>
    </sheetView>
  </sheetViews>
  <sheetFormatPr defaultRowHeight="15" x14ac:dyDescent="0.25"/>
  <cols>
    <col min="33" max="33" width="9.28515625" bestFit="1" customWidth="1"/>
    <col min="34" max="34" width="12" bestFit="1" customWidth="1"/>
    <col min="35" max="38" width="9.28515625" bestFit="1" customWidth="1"/>
  </cols>
  <sheetData>
    <row r="3" spans="1:33" x14ac:dyDescent="0.25">
      <c r="E3" t="s">
        <v>15</v>
      </c>
    </row>
    <row r="4" spans="1:33" x14ac:dyDescent="0.25">
      <c r="E4" t="s">
        <v>16</v>
      </c>
    </row>
    <row r="9" spans="1:33" x14ac:dyDescent="0.25">
      <c r="A9" s="2"/>
      <c r="AG9" s="6" t="s">
        <v>48</v>
      </c>
    </row>
    <row r="10" spans="1:33" x14ac:dyDescent="0.25">
      <c r="A10" s="2"/>
    </row>
    <row r="11" spans="1:33" x14ac:dyDescent="0.25">
      <c r="A11" t="s">
        <v>26</v>
      </c>
    </row>
    <row r="12" spans="1:33" x14ac:dyDescent="0.25">
      <c r="A12" t="s">
        <v>17</v>
      </c>
      <c r="B12" s="3" t="s">
        <v>18</v>
      </c>
      <c r="C12" s="3" t="s">
        <v>19</v>
      </c>
      <c r="D12" s="3" t="s">
        <v>20</v>
      </c>
      <c r="E12" s="3" t="s">
        <v>21</v>
      </c>
      <c r="F12" s="3" t="s">
        <v>22</v>
      </c>
    </row>
    <row r="13" spans="1:33" x14ac:dyDescent="0.25">
      <c r="A13" t="s">
        <v>23</v>
      </c>
      <c r="B13" s="4">
        <v>11</v>
      </c>
      <c r="C13">
        <v>10497.184999999999</v>
      </c>
      <c r="D13">
        <v>0.50706381</v>
      </c>
      <c r="E13">
        <v>191.70076</v>
      </c>
      <c r="F13">
        <v>-1.3158778</v>
      </c>
    </row>
    <row r="14" spans="1:33" x14ac:dyDescent="0.25">
      <c r="A14" t="s">
        <v>24</v>
      </c>
      <c r="B14" s="4">
        <v>12</v>
      </c>
      <c r="C14">
        <v>9297.8307999999997</v>
      </c>
      <c r="D14">
        <v>0.50917999000000003</v>
      </c>
      <c r="E14">
        <v>255.85819000000001</v>
      </c>
      <c r="F14">
        <v>-1.3158786</v>
      </c>
    </row>
    <row r="15" spans="1:33" x14ac:dyDescent="0.25">
      <c r="A15" t="s">
        <v>25</v>
      </c>
      <c r="B15" s="4">
        <v>13</v>
      </c>
      <c r="C15">
        <v>8475.4819000000007</v>
      </c>
      <c r="D15">
        <v>0.52553369999999999</v>
      </c>
      <c r="E15">
        <v>360.04894999999999</v>
      </c>
      <c r="F15">
        <v>-1.3158783999999999</v>
      </c>
    </row>
    <row r="16" spans="1:33" x14ac:dyDescent="0.25">
      <c r="A16" t="s">
        <v>58</v>
      </c>
      <c r="B16" s="4">
        <v>2</v>
      </c>
      <c r="C16" s="2">
        <v>3.7932917999999999E-7</v>
      </c>
      <c r="D16">
        <v>-5.1369886999999999</v>
      </c>
      <c r="E16">
        <v>8.3472927000000006</v>
      </c>
      <c r="F16">
        <v>6.8245947000000001E-2</v>
      </c>
      <c r="G16" t="s">
        <v>27</v>
      </c>
    </row>
    <row r="17" spans="1:51" x14ac:dyDescent="0.25">
      <c r="A17" t="s">
        <v>50</v>
      </c>
      <c r="B17" s="4">
        <v>3</v>
      </c>
      <c r="C17" s="2">
        <v>9178</v>
      </c>
      <c r="D17">
        <v>0.90001140999999996</v>
      </c>
      <c r="E17">
        <v>3.6529129E-2</v>
      </c>
      <c r="F17">
        <v>-0.80681316000000003</v>
      </c>
      <c r="G17" t="s">
        <v>27</v>
      </c>
    </row>
    <row r="18" spans="1:51" x14ac:dyDescent="0.25">
      <c r="B18" s="4"/>
      <c r="E18" s="2"/>
    </row>
    <row r="22" spans="1:51" x14ac:dyDescent="0.25">
      <c r="A22" s="8"/>
      <c r="B22" s="11" t="s">
        <v>19</v>
      </c>
      <c r="C22" s="11" t="s">
        <v>21</v>
      </c>
      <c r="D22" s="11" t="s">
        <v>46</v>
      </c>
      <c r="E22" s="11" t="s">
        <v>22</v>
      </c>
      <c r="F22" s="11" t="s">
        <v>13</v>
      </c>
      <c r="G22" s="11" t="s">
        <v>14</v>
      </c>
      <c r="H22" s="8" t="s">
        <v>47</v>
      </c>
      <c r="I22" s="8" t="s">
        <v>59</v>
      </c>
    </row>
    <row r="23" spans="1:51" x14ac:dyDescent="0.25">
      <c r="A23" t="s">
        <v>23</v>
      </c>
      <c r="B23">
        <v>68.438113000000001</v>
      </c>
      <c r="C23">
        <v>2.1524652</v>
      </c>
      <c r="D23">
        <v>1</v>
      </c>
      <c r="E23">
        <v>-1</v>
      </c>
      <c r="F23">
        <v>8019.4723745230403</v>
      </c>
      <c r="G23">
        <v>8.5339919889768599E-3</v>
      </c>
      <c r="H23">
        <v>132.4563</v>
      </c>
    </row>
    <row r="24" spans="1:51" x14ac:dyDescent="0.25">
      <c r="A24" t="s">
        <v>24</v>
      </c>
      <c r="B24">
        <v>0.45066072000000001</v>
      </c>
      <c r="C24">
        <v>2.3643600000000001E-2</v>
      </c>
      <c r="D24">
        <v>1</v>
      </c>
      <c r="E24">
        <v>-1</v>
      </c>
      <c r="F24">
        <v>252.22254752292699</v>
      </c>
      <c r="G24">
        <v>1.7867582594257401E-3</v>
      </c>
      <c r="H24" s="2">
        <v>-86164</v>
      </c>
    </row>
    <row r="25" spans="1:51" x14ac:dyDescent="0.25">
      <c r="A25" t="s">
        <v>25</v>
      </c>
      <c r="B25">
        <v>21.333535999999999</v>
      </c>
      <c r="C25">
        <v>0.55120362000000001</v>
      </c>
      <c r="D25">
        <v>1</v>
      </c>
      <c r="E25">
        <v>-1</v>
      </c>
      <c r="F25">
        <v>13.232679840864099</v>
      </c>
      <c r="G25">
        <v>71.217853738844099</v>
      </c>
    </row>
    <row r="26" spans="1:51" x14ac:dyDescent="0.25">
      <c r="A26" t="s">
        <v>58</v>
      </c>
      <c r="B26">
        <v>140.58149</v>
      </c>
      <c r="C26">
        <v>1.6308224E-3</v>
      </c>
      <c r="D26">
        <v>1</v>
      </c>
      <c r="E26">
        <v>5</v>
      </c>
      <c r="F26">
        <v>1.7520614670260101E-4</v>
      </c>
      <c r="G26">
        <v>0.24049524583621801</v>
      </c>
    </row>
    <row r="27" spans="1:51" s="8" customFormat="1" x14ac:dyDescent="0.25">
      <c r="A27" s="8" t="s">
        <v>50</v>
      </c>
      <c r="B27" s="8">
        <v>21.333535999999999</v>
      </c>
      <c r="C27" s="8">
        <v>71176249</v>
      </c>
      <c r="D27" s="8">
        <v>1</v>
      </c>
      <c r="E27" s="8">
        <v>-1</v>
      </c>
      <c r="F27" s="8">
        <v>0.29955316138292898</v>
      </c>
      <c r="G27" s="8">
        <v>5378824.1749262596</v>
      </c>
      <c r="U27" s="9"/>
    </row>
    <row r="28" spans="1:51" x14ac:dyDescent="0.25">
      <c r="A28" t="s">
        <v>23</v>
      </c>
      <c r="B28">
        <v>68.438113999999999</v>
      </c>
      <c r="C28">
        <v>2.1524652</v>
      </c>
      <c r="D28">
        <v>1</v>
      </c>
      <c r="E28">
        <v>-1</v>
      </c>
      <c r="F28">
        <v>993.09720443771596</v>
      </c>
      <c r="G28">
        <v>6.8913811955345697E-2</v>
      </c>
      <c r="H28" s="6">
        <v>1.8698999999999999</v>
      </c>
      <c r="I28">
        <v>27.213010793538899</v>
      </c>
    </row>
    <row r="29" spans="1:51" s="8" customFormat="1" x14ac:dyDescent="0.25">
      <c r="A29" t="s">
        <v>24</v>
      </c>
      <c r="B29">
        <v>0.45066072000000001</v>
      </c>
      <c r="C29">
        <v>2.3643600000000001E-2</v>
      </c>
      <c r="D29">
        <v>1</v>
      </c>
      <c r="E29">
        <v>-1</v>
      </c>
      <c r="F29">
        <v>31.234162483926202</v>
      </c>
      <c r="G29">
        <v>1.44284553886123E-2</v>
      </c>
      <c r="H29" s="6">
        <v>36.203400000000002</v>
      </c>
      <c r="I29">
        <v>740.54795644926105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x14ac:dyDescent="0.25">
      <c r="A30" t="s">
        <v>25</v>
      </c>
      <c r="B30">
        <v>21.333535999999999</v>
      </c>
      <c r="C30">
        <v>0.55120362000000001</v>
      </c>
      <c r="D30">
        <v>1</v>
      </c>
      <c r="E30">
        <v>-1</v>
      </c>
      <c r="F30">
        <v>1.63867852539925</v>
      </c>
      <c r="G30">
        <v>17.693735435305101</v>
      </c>
    </row>
    <row r="31" spans="1:51" x14ac:dyDescent="0.25">
      <c r="A31" t="s">
        <v>58</v>
      </c>
      <c r="B31">
        <v>140.58149</v>
      </c>
      <c r="C31">
        <v>55.998551999999997</v>
      </c>
      <c r="D31">
        <v>1</v>
      </c>
      <c r="E31">
        <v>-1</v>
      </c>
      <c r="F31">
        <v>2.2921449889269901E-2</v>
      </c>
      <c r="G31">
        <v>63.122462508796403</v>
      </c>
    </row>
    <row r="32" spans="1:51" s="8" customFormat="1" x14ac:dyDescent="0.25">
      <c r="A32" s="8" t="s">
        <v>50</v>
      </c>
      <c r="B32" s="8">
        <v>21.333535999999999</v>
      </c>
      <c r="C32" s="8">
        <v>2072.8361</v>
      </c>
      <c r="D32" s="8">
        <v>1</v>
      </c>
      <c r="E32" s="8">
        <v>5</v>
      </c>
      <c r="F32" s="8">
        <v>1.2057112433421899</v>
      </c>
      <c r="G32" s="8">
        <v>1264.9437287779699</v>
      </c>
    </row>
    <row r="33" spans="1:51" x14ac:dyDescent="0.25">
      <c r="A33" t="s">
        <v>23</v>
      </c>
      <c r="B33">
        <v>68.438113999999999</v>
      </c>
      <c r="C33">
        <v>2.1524652</v>
      </c>
      <c r="D33">
        <v>1</v>
      </c>
      <c r="E33">
        <v>-1</v>
      </c>
      <c r="F33">
        <v>475.51706426158398</v>
      </c>
      <c r="G33">
        <v>0.14392357108419601</v>
      </c>
      <c r="H33">
        <v>5.4192999999999998</v>
      </c>
      <c r="I33">
        <v>27.2130107935388</v>
      </c>
    </row>
    <row r="34" spans="1:51" x14ac:dyDescent="0.25">
      <c r="A34" t="s">
        <v>24</v>
      </c>
      <c r="B34">
        <v>2.1720000000000002</v>
      </c>
      <c r="C34">
        <v>1.077</v>
      </c>
      <c r="D34">
        <v>0</v>
      </c>
      <c r="E34">
        <v>0</v>
      </c>
      <c r="F34">
        <v>14.955612786600501</v>
      </c>
      <c r="G34">
        <v>0.14522975627892701</v>
      </c>
      <c r="H34">
        <v>27.303799999999999</v>
      </c>
      <c r="I34">
        <v>740.54795644926298</v>
      </c>
    </row>
    <row r="35" spans="1:51" s="8" customFormat="1" x14ac:dyDescent="0.25">
      <c r="A35" t="s">
        <v>25</v>
      </c>
      <c r="B35">
        <v>21.333535999999999</v>
      </c>
      <c r="C35">
        <v>0.55120363000000006</v>
      </c>
      <c r="D35">
        <v>1</v>
      </c>
      <c r="E35">
        <v>-1</v>
      </c>
      <c r="F35">
        <v>7.41583562208511</v>
      </c>
      <c r="G35">
        <v>6.4748444614700702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</row>
    <row r="36" spans="1:51" x14ac:dyDescent="0.25">
      <c r="A36" t="s">
        <v>58</v>
      </c>
      <c r="B36">
        <v>638.49363000000005</v>
      </c>
      <c r="C36">
        <v>55.998551999999997</v>
      </c>
      <c r="D36">
        <v>0</v>
      </c>
      <c r="E36">
        <v>-1</v>
      </c>
      <c r="F36">
        <v>3.7823014457675802E-2</v>
      </c>
      <c r="G36">
        <v>38.253386115012098</v>
      </c>
    </row>
    <row r="37" spans="1:51" s="8" customFormat="1" x14ac:dyDescent="0.25">
      <c r="A37" s="8" t="s">
        <v>50</v>
      </c>
      <c r="B37" s="8">
        <v>21.333535999999999</v>
      </c>
      <c r="C37" s="8">
        <v>9414.4161000000004</v>
      </c>
      <c r="D37" s="8">
        <v>1</v>
      </c>
      <c r="E37" s="8">
        <v>4</v>
      </c>
      <c r="F37" s="8">
        <v>3.2948337287213398</v>
      </c>
      <c r="G37" s="8">
        <v>1269.50172780547</v>
      </c>
    </row>
    <row r="41" spans="1:51" s="8" customForma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</row>
    <row r="42" spans="1:51" s="8" customFormat="1" x14ac:dyDescent="0.25"/>
    <row r="47" spans="1:51" s="8" customFormat="1" x14ac:dyDescent="0.25"/>
    <row r="52" spans="1:51" s="8" customFormat="1" x14ac:dyDescent="0.25"/>
    <row r="53" spans="1:51" s="8" customForma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</row>
    <row r="57" spans="1:51" s="8" customFormat="1" x14ac:dyDescent="0.25"/>
    <row r="59" spans="1:51" s="8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</row>
    <row r="62" spans="1:51" s="8" customFormat="1" x14ac:dyDescent="0.25"/>
    <row r="65" spans="1:51" s="8" customForma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</row>
    <row r="67" spans="1:51" s="8" customFormat="1" x14ac:dyDescent="0.25"/>
    <row r="71" spans="1:51" s="8" customForma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</row>
    <row r="72" spans="1:51" s="8" customFormat="1" x14ac:dyDescent="0.25"/>
    <row r="77" spans="1:51" s="8" customFormat="1" x14ac:dyDescent="0.25"/>
    <row r="83" spans="1:51" s="8" customForma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</row>
    <row r="89" spans="1:51" s="8" customFormat="1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</row>
    <row r="99" spans="1:8" x14ac:dyDescent="0.25">
      <c r="A99" s="2"/>
      <c r="F99" s="2"/>
    </row>
    <row r="101" spans="1:8" x14ac:dyDescent="0.25">
      <c r="C101" s="2"/>
      <c r="H101" s="2"/>
    </row>
    <row r="105" spans="1:8" x14ac:dyDescent="0.25">
      <c r="A105" s="2"/>
      <c r="F105" s="2"/>
    </row>
    <row r="107" spans="1:8" x14ac:dyDescent="0.25">
      <c r="C107" s="2"/>
      <c r="H107" s="2"/>
    </row>
    <row r="111" spans="1:8" x14ac:dyDescent="0.25">
      <c r="A111" s="2"/>
      <c r="F111" s="2"/>
    </row>
    <row r="113" spans="1:8" x14ac:dyDescent="0.25">
      <c r="C113" s="2"/>
      <c r="H113" s="2"/>
    </row>
    <row r="117" spans="1:8" x14ac:dyDescent="0.25">
      <c r="A117" s="2"/>
      <c r="F117" s="2"/>
    </row>
    <row r="119" spans="1:8" x14ac:dyDescent="0.25">
      <c r="C119" s="2"/>
      <c r="H119" s="2"/>
    </row>
    <row r="123" spans="1:8" x14ac:dyDescent="0.25">
      <c r="A123" s="2"/>
      <c r="F123" s="2"/>
    </row>
    <row r="125" spans="1:8" x14ac:dyDescent="0.25">
      <c r="C125" s="2"/>
      <c r="H125" s="2"/>
    </row>
    <row r="129" spans="1:8" x14ac:dyDescent="0.25">
      <c r="A129" s="2"/>
      <c r="F129" s="2"/>
    </row>
    <row r="131" spans="1:8" x14ac:dyDescent="0.25">
      <c r="C131" s="2"/>
      <c r="H131" s="2"/>
    </row>
    <row r="135" spans="1:8" x14ac:dyDescent="0.25">
      <c r="A135" s="2"/>
      <c r="F135" s="2"/>
    </row>
    <row r="137" spans="1:8" x14ac:dyDescent="0.25">
      <c r="C137" s="2"/>
      <c r="H137" s="2"/>
    </row>
    <row r="141" spans="1:8" x14ac:dyDescent="0.25">
      <c r="A141" s="2"/>
      <c r="F141" s="2"/>
    </row>
    <row r="143" spans="1:8" x14ac:dyDescent="0.25">
      <c r="C143" s="2"/>
      <c r="H143" s="2"/>
    </row>
    <row r="147" spans="1:8" x14ac:dyDescent="0.25">
      <c r="A147" s="2"/>
      <c r="F147" s="2"/>
    </row>
    <row r="149" spans="1:8" x14ac:dyDescent="0.25">
      <c r="C149" s="2"/>
      <c r="H149" s="2"/>
    </row>
  </sheetData>
  <conditionalFormatting sqref="C13:C1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:E1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22" workbookViewId="0">
      <selection activeCell="G58" sqref="G58"/>
    </sheetView>
  </sheetViews>
  <sheetFormatPr defaultRowHeight="15" x14ac:dyDescent="0.25"/>
  <cols>
    <col min="2" max="2" width="11.5703125" customWidth="1"/>
    <col min="3" max="3" width="11.28515625" customWidth="1"/>
  </cols>
  <sheetData>
    <row r="1" spans="1:6" x14ac:dyDescent="0.25">
      <c r="A1" t="s">
        <v>28</v>
      </c>
    </row>
    <row r="3" spans="1:6" x14ac:dyDescent="0.25">
      <c r="A3" t="s">
        <v>30</v>
      </c>
    </row>
    <row r="4" spans="1:6" s="5" customFormat="1" ht="30" x14ac:dyDescent="0.25">
      <c r="B4" s="5" t="s">
        <v>32</v>
      </c>
      <c r="C4" s="5" t="s">
        <v>33</v>
      </c>
    </row>
    <row r="5" spans="1:6" x14ac:dyDescent="0.25">
      <c r="A5" t="s">
        <v>29</v>
      </c>
      <c r="B5">
        <v>8.3472927000000006</v>
      </c>
      <c r="C5">
        <v>8.3472927000000006</v>
      </c>
    </row>
    <row r="6" spans="1:6" x14ac:dyDescent="0.25">
      <c r="A6" t="s">
        <v>31</v>
      </c>
      <c r="B6">
        <v>0.14649999999999999</v>
      </c>
      <c r="C6">
        <v>-4.1990999999999996</v>
      </c>
    </row>
    <row r="8" spans="1:6" x14ac:dyDescent="0.25">
      <c r="A8" t="s">
        <v>40</v>
      </c>
    </row>
    <row r="9" spans="1:6" x14ac:dyDescent="0.25">
      <c r="C9" s="7" t="s">
        <v>34</v>
      </c>
      <c r="D9" s="7" t="s">
        <v>35</v>
      </c>
      <c r="E9" s="7" t="s">
        <v>36</v>
      </c>
      <c r="F9" s="7" t="s">
        <v>37</v>
      </c>
    </row>
    <row r="10" spans="1:6" x14ac:dyDescent="0.25">
      <c r="A10" t="s">
        <v>23</v>
      </c>
      <c r="B10" s="4">
        <v>11</v>
      </c>
      <c r="C10">
        <v>10497.186</v>
      </c>
      <c r="D10">
        <v>0.50706377000000002</v>
      </c>
      <c r="E10">
        <v>191.70054999999999</v>
      </c>
      <c r="F10">
        <v>-1.3158780999999999</v>
      </c>
    </row>
    <row r="11" spans="1:6" x14ac:dyDescent="0.25">
      <c r="A11" t="s">
        <v>24</v>
      </c>
      <c r="B11" s="4">
        <v>12</v>
      </c>
      <c r="C11">
        <v>9297.8310999999994</v>
      </c>
      <c r="D11">
        <v>0.50917997999999998</v>
      </c>
      <c r="E11">
        <v>255.85905</v>
      </c>
      <c r="F11">
        <v>-1.3158778</v>
      </c>
    </row>
    <row r="12" spans="1:6" x14ac:dyDescent="0.25">
      <c r="A12" t="s">
        <v>25</v>
      </c>
      <c r="B12" s="4">
        <v>13</v>
      </c>
      <c r="C12">
        <v>8475.4915999999994</v>
      </c>
      <c r="D12">
        <v>0.52553313999999995</v>
      </c>
      <c r="E12">
        <v>360.04926999999998</v>
      </c>
      <c r="F12">
        <v>-1.3158782</v>
      </c>
    </row>
    <row r="13" spans="1:6" x14ac:dyDescent="0.25">
      <c r="A13" t="s">
        <v>3</v>
      </c>
      <c r="B13" s="4">
        <v>3</v>
      </c>
      <c r="C13" s="2">
        <v>3.7933212000000001E-7</v>
      </c>
      <c r="D13">
        <v>-5.1369870000000004</v>
      </c>
      <c r="E13">
        <v>8.3472925999999994</v>
      </c>
      <c r="F13">
        <v>6.8244674000000005E-2</v>
      </c>
    </row>
    <row r="14" spans="1:6" x14ac:dyDescent="0.25">
      <c r="A14" t="s">
        <v>52</v>
      </c>
      <c r="B14" s="4">
        <v>2</v>
      </c>
      <c r="C14" s="2">
        <v>9178</v>
      </c>
      <c r="D14">
        <v>0.90001140999999996</v>
      </c>
      <c r="E14">
        <v>9.8180443999999999E-3</v>
      </c>
      <c r="F14">
        <v>-2.4638089000000001</v>
      </c>
    </row>
    <row r="15" spans="1:6" x14ac:dyDescent="0.25">
      <c r="A15" t="s">
        <v>51</v>
      </c>
      <c r="B15" s="4">
        <v>4</v>
      </c>
      <c r="C15" s="8">
        <v>91.780044000000004</v>
      </c>
      <c r="D15" s="8">
        <v>0.90001109999999995</v>
      </c>
      <c r="E15" s="9">
        <v>3.7932920000000001E-7</v>
      </c>
      <c r="F15" s="8">
        <v>-5.1369886999999999</v>
      </c>
    </row>
    <row r="17" spans="1:6" x14ac:dyDescent="0.25">
      <c r="A17" t="s">
        <v>38</v>
      </c>
      <c r="E17">
        <f>C14*C13*C12/(E13*E12)</f>
        <v>9.8180445274633488E-3</v>
      </c>
      <c r="F17">
        <f>D14+D13+D12-F13-F12</f>
        <v>-2.4638089240000003</v>
      </c>
    </row>
    <row r="19" spans="1:6" x14ac:dyDescent="0.25">
      <c r="A19" t="s">
        <v>39</v>
      </c>
    </row>
    <row r="20" spans="1:6" x14ac:dyDescent="0.25">
      <c r="C20" s="7" t="s">
        <v>34</v>
      </c>
      <c r="D20" s="7" t="s">
        <v>35</v>
      </c>
      <c r="E20" s="7" t="s">
        <v>36</v>
      </c>
      <c r="F20" s="7" t="s">
        <v>37</v>
      </c>
    </row>
    <row r="21" spans="1:6" x14ac:dyDescent="0.25">
      <c r="A21" t="s">
        <v>23</v>
      </c>
      <c r="B21" s="4">
        <v>11</v>
      </c>
      <c r="C21">
        <v>10497.1851364089</v>
      </c>
      <c r="D21">
        <v>0.50706380555270503</v>
      </c>
      <c r="E21">
        <v>191.70075518140999</v>
      </c>
      <c r="F21">
        <v>-1.3158777984844601</v>
      </c>
    </row>
    <row r="22" spans="1:6" x14ac:dyDescent="0.25">
      <c r="A22" t="s">
        <v>24</v>
      </c>
      <c r="B22" s="4">
        <v>12</v>
      </c>
      <c r="C22">
        <v>9297.8310608953907</v>
      </c>
      <c r="D22">
        <v>0.50917997565047601</v>
      </c>
      <c r="E22">
        <v>255.85905442160399</v>
      </c>
      <c r="F22">
        <v>-1.3158777985932499</v>
      </c>
    </row>
    <row r="23" spans="1:6" x14ac:dyDescent="0.25">
      <c r="A23" t="s">
        <v>25</v>
      </c>
      <c r="B23" s="4">
        <v>13</v>
      </c>
      <c r="C23">
        <v>8475.4908601889492</v>
      </c>
      <c r="D23">
        <v>0.52553322203081498</v>
      </c>
      <c r="E23">
        <v>360.04958238506902</v>
      </c>
      <c r="F23">
        <v>-1.31587793599904</v>
      </c>
    </row>
    <row r="24" spans="1:6" x14ac:dyDescent="0.25">
      <c r="A24" t="s">
        <v>3</v>
      </c>
      <c r="B24" s="4">
        <v>3</v>
      </c>
      <c r="C24" s="2">
        <v>3.7932893977797802E-7</v>
      </c>
      <c r="D24">
        <v>-5.1369888529980203</v>
      </c>
      <c r="E24">
        <v>8.3473033360063802</v>
      </c>
      <c r="F24">
        <v>6.8245558243489102E-2</v>
      </c>
    </row>
    <row r="25" spans="1:6" x14ac:dyDescent="0.25">
      <c r="A25" t="s">
        <v>52</v>
      </c>
      <c r="B25" s="4">
        <v>2</v>
      </c>
      <c r="C25" s="2">
        <v>9177.9999996049901</v>
      </c>
      <c r="D25">
        <v>0.90001141193369805</v>
      </c>
      <c r="E25">
        <v>9.8179402123790907E-3</v>
      </c>
      <c r="F25">
        <v>-2.4638118412779599</v>
      </c>
    </row>
    <row r="26" spans="1:6" x14ac:dyDescent="0.25">
      <c r="A26" t="s">
        <v>51</v>
      </c>
      <c r="B26" s="4">
        <v>4</v>
      </c>
      <c r="C26" s="8">
        <v>91.780261570101601</v>
      </c>
      <c r="D26" s="8">
        <v>0.90000987790288101</v>
      </c>
      <c r="E26" s="9">
        <v>2.2204460492503101E-16</v>
      </c>
      <c r="F26" s="8">
        <v>-9.9120815309643397</v>
      </c>
    </row>
    <row r="28" spans="1:6" x14ac:dyDescent="0.25">
      <c r="A28" t="s">
        <v>38</v>
      </c>
      <c r="E28">
        <f>C25*C24*C23/(E24*E23)</f>
        <v>9.8179402123791271E-3</v>
      </c>
      <c r="F28">
        <f>D25+D24+D23-F24-F23</f>
        <v>-2.4638118412779568</v>
      </c>
    </row>
    <row r="31" spans="1:6" x14ac:dyDescent="0.25">
      <c r="A31" t="s">
        <v>41</v>
      </c>
    </row>
    <row r="32" spans="1:6" x14ac:dyDescent="0.25">
      <c r="C32" s="7" t="s">
        <v>34</v>
      </c>
      <c r="D32" s="7" t="s">
        <v>36</v>
      </c>
    </row>
    <row r="33" spans="1:7" x14ac:dyDescent="0.25">
      <c r="A33" t="s">
        <v>23</v>
      </c>
      <c r="B33" s="4">
        <v>11</v>
      </c>
      <c r="C33">
        <v>10497.1851364089</v>
      </c>
      <c r="D33">
        <v>191.70075518140999</v>
      </c>
    </row>
    <row r="34" spans="1:7" x14ac:dyDescent="0.25">
      <c r="A34" t="s">
        <v>24</v>
      </c>
      <c r="B34" s="4">
        <v>12</v>
      </c>
      <c r="C34">
        <v>9297.8310608953907</v>
      </c>
      <c r="D34">
        <v>255.85905442160399</v>
      </c>
    </row>
    <row r="35" spans="1:7" x14ac:dyDescent="0.25">
      <c r="A35" t="s">
        <v>25</v>
      </c>
      <c r="B35" s="4">
        <v>13</v>
      </c>
      <c r="C35">
        <v>8475.4908601889492</v>
      </c>
      <c r="D35">
        <v>360.04958238506902</v>
      </c>
    </row>
    <row r="36" spans="1:7" x14ac:dyDescent="0.25">
      <c r="A36" t="s">
        <v>3</v>
      </c>
      <c r="B36" s="4">
        <v>3</v>
      </c>
      <c r="C36" s="2">
        <v>3.7932893977797802E-7</v>
      </c>
      <c r="D36">
        <v>8.3473033360063802</v>
      </c>
    </row>
    <row r="37" spans="1:7" x14ac:dyDescent="0.25">
      <c r="A37" t="s">
        <v>52</v>
      </c>
      <c r="B37" s="4">
        <v>2</v>
      </c>
      <c r="C37" s="2">
        <v>9177.9999996049901</v>
      </c>
      <c r="D37">
        <v>9.8179402123790907E-3</v>
      </c>
    </row>
    <row r="38" spans="1:7" x14ac:dyDescent="0.25">
      <c r="A38" t="s">
        <v>51</v>
      </c>
      <c r="B38" s="4">
        <v>4</v>
      </c>
      <c r="C38" s="8">
        <v>91.780261570101601</v>
      </c>
      <c r="D38" s="9">
        <v>2.2204460492503101E-16</v>
      </c>
    </row>
    <row r="40" spans="1:7" x14ac:dyDescent="0.25">
      <c r="A40" t="s">
        <v>38</v>
      </c>
      <c r="D40">
        <f>C37*C36*C35/(D36*D35)</f>
        <v>9.8179402123791271E-3</v>
      </c>
    </row>
    <row r="41" spans="1:7" x14ac:dyDescent="0.25">
      <c r="F41" t="s">
        <v>44</v>
      </c>
    </row>
    <row r="42" spans="1:7" x14ac:dyDescent="0.25">
      <c r="A42" t="s">
        <v>23</v>
      </c>
      <c r="B42" s="4">
        <v>11</v>
      </c>
      <c r="C42">
        <v>4487.9276392928796</v>
      </c>
      <c r="D42">
        <v>48.028256865430301</v>
      </c>
      <c r="F42">
        <v>4487.9276311377198</v>
      </c>
      <c r="G42">
        <v>48.027571293755699</v>
      </c>
    </row>
    <row r="43" spans="1:7" x14ac:dyDescent="0.25">
      <c r="A43" t="s">
        <v>24</v>
      </c>
      <c r="B43" s="4">
        <v>12</v>
      </c>
      <c r="C43">
        <v>3983.0613878243598</v>
      </c>
      <c r="D43">
        <v>64.101456339975798</v>
      </c>
      <c r="F43">
        <v>3983.0613931224202</v>
      </c>
      <c r="G43">
        <v>64.099154469563999</v>
      </c>
    </row>
    <row r="44" spans="1:7" x14ac:dyDescent="0.25">
      <c r="A44" t="s">
        <v>25</v>
      </c>
      <c r="B44" s="4">
        <v>13</v>
      </c>
      <c r="C44">
        <v>3724.90876300132</v>
      </c>
      <c r="D44">
        <v>90.204764936802803</v>
      </c>
      <c r="F44">
        <v>3724.90876606334</v>
      </c>
      <c r="G44">
        <v>90.204899389766496</v>
      </c>
    </row>
    <row r="45" spans="1:7" x14ac:dyDescent="0.25">
      <c r="A45" t="s">
        <v>3</v>
      </c>
      <c r="B45" s="4">
        <v>3</v>
      </c>
      <c r="C45">
        <v>0.25172931132115001</v>
      </c>
      <c r="D45">
        <v>1.8839644427498099</v>
      </c>
      <c r="F45">
        <v>0.251664880708933</v>
      </c>
      <c r="G45">
        <v>1.8839917909855499</v>
      </c>
    </row>
    <row r="46" spans="1:7" x14ac:dyDescent="0.25">
      <c r="A46" t="s">
        <v>52</v>
      </c>
      <c r="B46" s="4">
        <v>2</v>
      </c>
      <c r="C46">
        <v>7703.3620455522096</v>
      </c>
      <c r="D46">
        <v>42503.7800901468</v>
      </c>
      <c r="F46">
        <v>7703.3620228469499</v>
      </c>
      <c r="G46">
        <v>2.93065308078219E-3</v>
      </c>
    </row>
    <row r="47" spans="1:7" x14ac:dyDescent="0.25">
      <c r="A47" t="s">
        <v>51</v>
      </c>
      <c r="B47" s="4">
        <v>4</v>
      </c>
      <c r="C47">
        <v>77.033615730590697</v>
      </c>
      <c r="D47">
        <v>0.251556567628205</v>
      </c>
      <c r="F47">
        <v>77.033619340676793</v>
      </c>
      <c r="G47">
        <v>0.25180934449679998</v>
      </c>
    </row>
    <row r="48" spans="1:7" x14ac:dyDescent="0.25">
      <c r="A48" t="s">
        <v>38</v>
      </c>
      <c r="D48">
        <f>C46*C45*C44/(D45*D44)</f>
        <v>42503.780090146829</v>
      </c>
      <c r="G48">
        <f>F46*F45*F44/(G45*G44)</f>
        <v>42492.220906076298</v>
      </c>
    </row>
    <row r="50" spans="1:4" x14ac:dyDescent="0.25">
      <c r="A50" t="s">
        <v>42</v>
      </c>
    </row>
    <row r="52" spans="1:4" x14ac:dyDescent="0.25">
      <c r="A52" t="s">
        <v>23</v>
      </c>
      <c r="B52" s="4">
        <v>11</v>
      </c>
      <c r="C52">
        <v>10497.18514</v>
      </c>
      <c r="D52">
        <v>191.7007552</v>
      </c>
    </row>
    <row r="53" spans="1:4" x14ac:dyDescent="0.25">
      <c r="A53" t="s">
        <v>24</v>
      </c>
      <c r="B53" s="4">
        <v>12</v>
      </c>
      <c r="C53">
        <v>9297.8310610000008</v>
      </c>
      <c r="D53">
        <v>255.85905439999999</v>
      </c>
    </row>
    <row r="54" spans="1:4" x14ac:dyDescent="0.25">
      <c r="A54" t="s">
        <v>25</v>
      </c>
      <c r="B54" s="4">
        <v>13</v>
      </c>
      <c r="C54">
        <v>8475.4908599999999</v>
      </c>
      <c r="D54">
        <v>360.04958240000002</v>
      </c>
    </row>
    <row r="55" spans="1:4" x14ac:dyDescent="0.25">
      <c r="A55" t="s">
        <v>3</v>
      </c>
      <c r="B55" s="4">
        <v>3</v>
      </c>
      <c r="C55" s="2">
        <v>3.7899999999999999E-7</v>
      </c>
      <c r="D55">
        <v>8.3473033359999995</v>
      </c>
    </row>
    <row r="56" spans="1:4" x14ac:dyDescent="0.25">
      <c r="A56" t="s">
        <v>52</v>
      </c>
      <c r="B56" s="4">
        <v>2</v>
      </c>
      <c r="C56">
        <v>9180</v>
      </c>
      <c r="D56">
        <v>9.8115681976099992E-3</v>
      </c>
    </row>
    <row r="57" spans="1:4" x14ac:dyDescent="0.25">
      <c r="A57" t="s">
        <v>51</v>
      </c>
      <c r="B57" s="4">
        <v>4</v>
      </c>
      <c r="C57">
        <v>91.780261569999993</v>
      </c>
      <c r="D57" s="2">
        <v>1.5258789064797401E-5</v>
      </c>
    </row>
    <row r="59" spans="1:4" x14ac:dyDescent="0.25">
      <c r="A59" t="s">
        <v>43</v>
      </c>
      <c r="D59">
        <f>C56*C55*C54/(D55*D54)</f>
        <v>9.811564059651107E-3</v>
      </c>
    </row>
    <row r="61" spans="1:4" x14ac:dyDescent="0.25">
      <c r="A61" t="s">
        <v>45</v>
      </c>
    </row>
    <row r="62" spans="1:4" x14ac:dyDescent="0.25">
      <c r="A62" t="s">
        <v>23</v>
      </c>
      <c r="B62" s="4">
        <v>11</v>
      </c>
      <c r="C62">
        <v>4487.9276521308002</v>
      </c>
      <c r="D62">
        <v>688.24700716981295</v>
      </c>
    </row>
    <row r="63" spans="1:4" x14ac:dyDescent="0.25">
      <c r="A63" t="s">
        <v>24</v>
      </c>
      <c r="B63" s="4">
        <v>12</v>
      </c>
      <c r="C63">
        <v>3983.0614000150199</v>
      </c>
      <c r="D63">
        <v>918.58912263744696</v>
      </c>
    </row>
    <row r="64" spans="1:4" x14ac:dyDescent="0.25">
      <c r="A64" t="s">
        <v>25</v>
      </c>
      <c r="B64" s="4">
        <v>13</v>
      </c>
      <c r="C64">
        <v>3724.9087109961501</v>
      </c>
      <c r="D64">
        <v>1292.65630102762</v>
      </c>
    </row>
    <row r="65" spans="1:4" x14ac:dyDescent="0.25">
      <c r="A65" t="s">
        <v>3</v>
      </c>
      <c r="B65" s="4">
        <v>3</v>
      </c>
      <c r="C65">
        <v>0.251545793434786</v>
      </c>
      <c r="D65">
        <v>0.14313871173081999</v>
      </c>
    </row>
    <row r="66" spans="1:4" x14ac:dyDescent="0.25">
      <c r="A66" t="s">
        <v>52</v>
      </c>
      <c r="B66" s="4">
        <v>2</v>
      </c>
      <c r="C66">
        <v>7703.3619892717197</v>
      </c>
      <c r="D66">
        <v>12365859.759330699</v>
      </c>
    </row>
    <row r="67" spans="1:4" x14ac:dyDescent="0.25">
      <c r="A67" t="s">
        <v>51</v>
      </c>
      <c r="B67" s="4">
        <v>4</v>
      </c>
      <c r="C67">
        <v>77.033620570350607</v>
      </c>
      <c r="D67">
        <v>15.706008034000201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Fong</dc:creator>
  <cp:lastModifiedBy>Shelley Fong</cp:lastModifiedBy>
  <dcterms:created xsi:type="dcterms:W3CDTF">2018-04-23T01:16:58Z</dcterms:created>
  <dcterms:modified xsi:type="dcterms:W3CDTF">2022-03-02T20:47:17Z</dcterms:modified>
</cp:coreProperties>
</file>